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600" yWindow="312" windowWidth="19416" windowHeight="9708"/>
  </bookViews>
  <sheets>
    <sheet name="Sheet1" sheetId="1" r:id="rId1"/>
    <sheet name="Sheet2" sheetId="2" r:id="rId2"/>
    <sheet name="Sheet3" sheetId="3" r:id="rId3"/>
  </sheets>
  <definedNames>
    <definedName name="_xlnm.Print_Area" localSheetId="0">Sheet1!$A$1:$F$45</definedName>
  </definedNames>
  <calcPr calcId="124519"/>
</workbook>
</file>

<file path=xl/calcChain.xml><?xml version="1.0" encoding="utf-8"?>
<calcChain xmlns="http://schemas.openxmlformats.org/spreadsheetml/2006/main">
  <c r="J6" i="1"/>
  <c r="F24"/>
  <c r="F35"/>
  <c r="F34"/>
  <c r="F30"/>
  <c r="F21"/>
  <c r="F20"/>
  <c r="F18"/>
  <c r="F12"/>
  <c r="F11"/>
  <c r="F7"/>
  <c r="F14" l="1"/>
  <c r="F26" l="1"/>
  <c r="F36" l="1"/>
</calcChain>
</file>

<file path=xl/sharedStrings.xml><?xml version="1.0" encoding="utf-8"?>
<sst xmlns="http://schemas.openxmlformats.org/spreadsheetml/2006/main" count="72" uniqueCount="54">
  <si>
    <t>Model estimate for Pig cum Fish culture (in existing pond with Pigsty) for KCC</t>
  </si>
  <si>
    <t>A.</t>
  </si>
  <si>
    <t>Sl</t>
  </si>
  <si>
    <t>Item</t>
  </si>
  <si>
    <t>Quantity</t>
  </si>
  <si>
    <t>Unit</t>
  </si>
  <si>
    <t>Rate (Rs)</t>
  </si>
  <si>
    <t>Project Share</t>
  </si>
  <si>
    <t>Pig sty (costruction with locally available material)</t>
  </si>
  <si>
    <t>LS</t>
  </si>
  <si>
    <t>Dewatering, Deweeding,  minor repairing and renovation of pond etc</t>
  </si>
  <si>
    <t>Sub total</t>
  </si>
  <si>
    <t xml:space="preserve">B. </t>
  </si>
  <si>
    <t>Recurring cost for fish culture (Unit area: 1.00 ha WSA)</t>
  </si>
  <si>
    <t>Amount (Rs)</t>
  </si>
  <si>
    <t>Lime</t>
  </si>
  <si>
    <t>Kg</t>
  </si>
  <si>
    <t>Fish Seed (4"-5")</t>
  </si>
  <si>
    <t>Numbers</t>
  </si>
  <si>
    <t>Prophylactic Measures (CIFAX)</t>
  </si>
  <si>
    <t>Sub-total</t>
  </si>
  <si>
    <t xml:space="preserve">C. </t>
  </si>
  <si>
    <t>Recurring Cost for Pig Farming (1 crop= 6 months)</t>
  </si>
  <si>
    <t xml:space="preserve">Piglets (2 months old) </t>
  </si>
  <si>
    <t>number</t>
  </si>
  <si>
    <t>Pigmash</t>
  </si>
  <si>
    <t xml:space="preserve">Commercial food </t>
  </si>
  <si>
    <t>Local feed (natural, vegetable,  hotel waste/ hostel waste) etc.</t>
  </si>
  <si>
    <t>kg</t>
  </si>
  <si>
    <t>Medicine &amp; prophylactic measures</t>
  </si>
  <si>
    <t>800 per pig</t>
  </si>
  <si>
    <t>D.</t>
  </si>
  <si>
    <t>Total Recurring Cost (B +C)</t>
  </si>
  <si>
    <t>E.</t>
  </si>
  <si>
    <t>Income:</t>
  </si>
  <si>
    <t>a.</t>
  </si>
  <si>
    <t xml:space="preserve">Sale of Fish </t>
  </si>
  <si>
    <t>(Considering 75% survivality and average weight of 700 gm after a period of 10 months)</t>
  </si>
  <si>
    <t>b.</t>
  </si>
  <si>
    <t xml:space="preserve">Prepared by </t>
  </si>
  <si>
    <t>State Nodal Officer, KCC Fishery   
Directorate of Fisheries                                        Assam :: Guwahati</t>
  </si>
  <si>
    <t>Income From Fish</t>
  </si>
  <si>
    <t>Income From Pig</t>
  </si>
  <si>
    <t>Sale of Pork (Considering minimum average weight of 60 Kg pork after a period of 6 months farming i.e. in 2 batches)</t>
  </si>
  <si>
    <t>c.</t>
  </si>
  <si>
    <t>Total income from Fish &amp; Pig</t>
  </si>
  <si>
    <t>(Rs. 88,500 + Rs. 2,10,000)</t>
  </si>
  <si>
    <t>d.</t>
  </si>
  <si>
    <t>Net annual income</t>
  </si>
  <si>
    <t>Capital cost (1 Bigha)</t>
  </si>
  <si>
    <t>Misc. including Insurance upto 5% of working expenditure</t>
  </si>
  <si>
    <t>Cost Benefit Ratio  :-      1 : 2.31</t>
  </si>
  <si>
    <r>
      <rPr>
        <b/>
        <sz val="12"/>
        <rFont val="Tahoma"/>
        <family val="2"/>
      </rPr>
      <t>Introduction</t>
    </r>
    <r>
      <rPr>
        <sz val="12"/>
        <rFont val="Tahoma"/>
        <family val="2"/>
      </rPr>
      <t>: Composite fish culture, also known as polyculture, offers several advantages, including increased fish yield, efficient food resource utilization, and reduced competition among fish species, making it a more economical and productive approach to aquaculture. Integration of fish farming with animals, especially with Pig farming has advantage of optimum utilization of land area, reduced costs of organic manure, feed etc. for fish and proper sanitation of Pig sties. This type of Integrated farming is much more economical and profitable to be funded under KCC in Fishery Sector.</t>
    </r>
  </si>
  <si>
    <t>( Rs. 2,98,500-1,10,200)</t>
  </si>
</sst>
</file>

<file path=xl/styles.xml><?xml version="1.0" encoding="utf-8"?>
<styleSheet xmlns="http://schemas.openxmlformats.org/spreadsheetml/2006/main">
  <numFmts count="1">
    <numFmt numFmtId="164" formatCode="&quot;₹&quot;\ #,##0.00"/>
  </numFmts>
  <fonts count="6">
    <font>
      <sz val="11"/>
      <color theme="1"/>
      <name val="Calibri"/>
      <family val="2"/>
      <scheme val="minor"/>
    </font>
    <font>
      <b/>
      <sz val="12"/>
      <name val="Tahoma"/>
      <family val="2"/>
    </font>
    <font>
      <b/>
      <sz val="10"/>
      <name val="Tahoma"/>
      <family val="2"/>
    </font>
    <font>
      <sz val="10"/>
      <name val="Tahoma"/>
      <family val="2"/>
    </font>
    <font>
      <b/>
      <sz val="11"/>
      <color rgb="FF000000"/>
      <name val="Bookman Old Style"/>
      <family val="1"/>
    </font>
    <font>
      <sz val="12"/>
      <name val="Tahoma"/>
      <family val="2"/>
    </font>
  </fonts>
  <fills count="2">
    <fill>
      <patternFill patternType="none"/>
    </fill>
    <fill>
      <patternFill patternType="gray125"/>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35">
    <xf numFmtId="0" fontId="0" fillId="0" borderId="0" xfId="0"/>
    <xf numFmtId="0" fontId="2" fillId="0" borderId="0" xfId="0" applyFont="1" applyAlignment="1">
      <alignment horizontal="right" vertical="top" wrapText="1"/>
    </xf>
    <xf numFmtId="0" fontId="3" fillId="0" borderId="0" xfId="0" applyFont="1" applyAlignment="1">
      <alignment vertical="top" wrapText="1"/>
    </xf>
    <xf numFmtId="0" fontId="3" fillId="0" borderId="0" xfId="0" applyFont="1" applyAlignment="1">
      <alignment horizontal="center" vertical="top" wrapText="1"/>
    </xf>
    <xf numFmtId="0" fontId="2" fillId="0" borderId="1" xfId="0" applyFont="1" applyBorder="1" applyAlignment="1">
      <alignment horizontal="center" vertical="top" wrapText="1"/>
    </xf>
    <xf numFmtId="0" fontId="2" fillId="0" borderId="1" xfId="0" applyFont="1" applyBorder="1" applyAlignment="1">
      <alignment vertical="top" wrapText="1"/>
    </xf>
    <xf numFmtId="2" fontId="2" fillId="0" borderId="1" xfId="0" applyNumberFormat="1" applyFont="1" applyBorder="1" applyAlignment="1">
      <alignment vertical="top" wrapText="1"/>
    </xf>
    <xf numFmtId="0" fontId="2" fillId="0" borderId="1" xfId="0" applyFont="1" applyBorder="1" applyAlignment="1">
      <alignment horizontal="right" vertical="top" wrapText="1"/>
    </xf>
    <xf numFmtId="0" fontId="2" fillId="0" borderId="0" xfId="0" applyFont="1" applyAlignment="1">
      <alignment horizontal="center" vertical="top" wrapText="1"/>
    </xf>
    <xf numFmtId="0" fontId="2" fillId="0" borderId="0" xfId="0" applyFont="1" applyAlignment="1">
      <alignment vertical="top" wrapText="1"/>
    </xf>
    <xf numFmtId="0" fontId="3" fillId="0" borderId="1" xfId="0" applyFont="1" applyBorder="1" applyAlignment="1">
      <alignment horizontal="center" vertical="top" wrapText="1"/>
    </xf>
    <xf numFmtId="0" fontId="3" fillId="0" borderId="1" xfId="0" applyFont="1" applyBorder="1" applyAlignment="1">
      <alignment vertical="top" wrapText="1"/>
    </xf>
    <xf numFmtId="2" fontId="3" fillId="0" borderId="1" xfId="0" applyNumberFormat="1" applyFont="1" applyBorder="1" applyAlignment="1">
      <alignment horizontal="center" vertical="top" wrapText="1"/>
    </xf>
    <xf numFmtId="2" fontId="2" fillId="0" borderId="1" xfId="0" applyNumberFormat="1" applyFont="1" applyBorder="1" applyAlignment="1">
      <alignment horizontal="center" vertical="top" wrapText="1"/>
    </xf>
    <xf numFmtId="164" fontId="3" fillId="0" borderId="1" xfId="0" applyNumberFormat="1" applyFont="1" applyBorder="1" applyAlignment="1">
      <alignment horizontal="center" vertical="top" wrapText="1"/>
    </xf>
    <xf numFmtId="164" fontId="2" fillId="0" borderId="1" xfId="0" applyNumberFormat="1" applyFont="1" applyBorder="1" applyAlignment="1">
      <alignment vertical="top" wrapText="1"/>
    </xf>
    <xf numFmtId="164" fontId="2" fillId="0" borderId="1" xfId="0" applyNumberFormat="1" applyFont="1" applyBorder="1" applyAlignment="1">
      <alignment vertical="center" wrapText="1"/>
    </xf>
    <xf numFmtId="164" fontId="3" fillId="0" borderId="1" xfId="0" applyNumberFormat="1" applyFont="1" applyBorder="1" applyAlignment="1">
      <alignment horizontal="right" vertical="center" wrapText="1"/>
    </xf>
    <xf numFmtId="164" fontId="2" fillId="0" borderId="1" xfId="0" applyNumberFormat="1" applyFont="1" applyBorder="1" applyAlignment="1">
      <alignment horizontal="right" vertical="center" wrapText="1"/>
    </xf>
    <xf numFmtId="0" fontId="3" fillId="0" borderId="0" xfId="0" applyFont="1" applyAlignment="1">
      <alignment horizontal="center" vertical="top" wrapText="1"/>
    </xf>
    <xf numFmtId="164" fontId="0" fillId="0" borderId="0" xfId="0" applyNumberFormat="1"/>
    <xf numFmtId="0" fontId="4" fillId="0" borderId="0" xfId="0" applyNumberFormat="1" applyFont="1" applyFill="1" applyBorder="1" applyAlignment="1">
      <alignment horizontal="left" vertical="center"/>
    </xf>
    <xf numFmtId="4" fontId="0" fillId="0" borderId="0" xfId="0" applyNumberFormat="1"/>
    <xf numFmtId="0" fontId="1" fillId="0" borderId="0" xfId="0" applyFont="1" applyAlignment="1">
      <alignment horizontal="center" vertical="top" wrapText="1"/>
    </xf>
    <xf numFmtId="0" fontId="3" fillId="0" borderId="1" xfId="0" applyFont="1" applyBorder="1" applyAlignment="1">
      <alignment horizontal="left" vertical="top" wrapText="1"/>
    </xf>
    <xf numFmtId="0" fontId="3" fillId="0" borderId="1" xfId="0" applyFont="1" applyBorder="1" applyAlignment="1">
      <alignment vertical="top" wrapText="1"/>
    </xf>
    <xf numFmtId="0" fontId="3" fillId="0" borderId="0" xfId="0" applyFont="1" applyAlignment="1">
      <alignment horizontal="center" vertical="top" wrapText="1"/>
    </xf>
    <xf numFmtId="0" fontId="5" fillId="0" borderId="0" xfId="0" applyFont="1" applyAlignment="1">
      <alignment horizontal="left" vertical="top" wrapText="1"/>
    </xf>
    <xf numFmtId="0" fontId="3" fillId="0" borderId="1" xfId="0" applyFont="1" applyBorder="1" applyAlignment="1">
      <alignment horizontal="left" vertical="center" wrapText="1"/>
    </xf>
    <xf numFmtId="0" fontId="3" fillId="0" borderId="2" xfId="0" applyFont="1" applyBorder="1" applyAlignment="1">
      <alignment horizontal="center" vertical="top" wrapText="1"/>
    </xf>
    <xf numFmtId="0" fontId="3" fillId="0" borderId="3" xfId="0" applyFont="1" applyBorder="1" applyAlignment="1">
      <alignment horizontal="center" vertical="top" wrapText="1"/>
    </xf>
    <xf numFmtId="0" fontId="3" fillId="0" borderId="4" xfId="0" applyFont="1" applyBorder="1" applyAlignment="1">
      <alignment horizontal="center" vertical="top" wrapText="1"/>
    </xf>
    <xf numFmtId="0" fontId="2" fillId="0" borderId="2" xfId="0" applyFont="1" applyBorder="1" applyAlignment="1">
      <alignment horizontal="center" vertical="top" wrapText="1"/>
    </xf>
    <xf numFmtId="0" fontId="2" fillId="0" borderId="3" xfId="0" applyFont="1" applyBorder="1" applyAlignment="1">
      <alignment horizontal="center" vertical="top" wrapText="1"/>
    </xf>
    <xf numFmtId="0" fontId="2" fillId="0" borderId="4" xfId="0" applyFont="1" applyBorder="1" applyAlignment="1">
      <alignment horizontal="center" vertical="top" wrapText="1"/>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J45"/>
  <sheetViews>
    <sheetView tabSelected="1" view="pageBreakPreview" topLeftCell="A17" zoomScaleSheetLayoutView="100" workbookViewId="0">
      <selection activeCell="K34" sqref="K34"/>
    </sheetView>
  </sheetViews>
  <sheetFormatPr defaultRowHeight="14.4"/>
  <cols>
    <col min="1" max="1" width="3.109375" bestFit="1" customWidth="1"/>
    <col min="2" max="2" width="56.33203125" customWidth="1"/>
    <col min="3" max="3" width="9.109375" bestFit="1" customWidth="1"/>
    <col min="4" max="4" width="8.33203125" bestFit="1" customWidth="1"/>
    <col min="5" max="5" width="10.6640625" customWidth="1"/>
    <col min="6" max="6" width="16.33203125" bestFit="1" customWidth="1"/>
    <col min="7" max="7" width="10.44140625" bestFit="1" customWidth="1"/>
    <col min="8" max="9" width="10" bestFit="1" customWidth="1"/>
    <col min="10" max="10" width="9" bestFit="1" customWidth="1"/>
  </cols>
  <sheetData>
    <row r="1" spans="1:10" ht="29.25" customHeight="1">
      <c r="A1" s="23" t="s">
        <v>0</v>
      </c>
      <c r="B1" s="23"/>
      <c r="C1" s="23"/>
      <c r="D1" s="23"/>
      <c r="E1" s="23"/>
      <c r="F1" s="23"/>
    </row>
    <row r="2" spans="1:10" ht="91.2" customHeight="1">
      <c r="A2" s="27" t="s">
        <v>52</v>
      </c>
      <c r="B2" s="27"/>
      <c r="C2" s="27"/>
      <c r="D2" s="27"/>
      <c r="E2" s="27"/>
      <c r="F2" s="27"/>
    </row>
    <row r="3" spans="1:10">
      <c r="A3" s="1" t="s">
        <v>1</v>
      </c>
      <c r="B3" s="2" t="s">
        <v>49</v>
      </c>
      <c r="C3" s="3"/>
      <c r="D3" s="3"/>
      <c r="E3" s="3"/>
      <c r="F3" s="3"/>
    </row>
    <row r="4" spans="1:10" ht="26.4">
      <c r="A4" s="4" t="s">
        <v>2</v>
      </c>
      <c r="B4" s="5" t="s">
        <v>3</v>
      </c>
      <c r="C4" s="4" t="s">
        <v>4</v>
      </c>
      <c r="D4" s="4" t="s">
        <v>5</v>
      </c>
      <c r="E4" s="4" t="s">
        <v>6</v>
      </c>
      <c r="F4" s="4" t="s">
        <v>7</v>
      </c>
    </row>
    <row r="5" spans="1:10">
      <c r="A5" s="10">
        <v>1</v>
      </c>
      <c r="B5" s="11" t="s">
        <v>8</v>
      </c>
      <c r="C5" s="12"/>
      <c r="D5" s="10" t="s">
        <v>9</v>
      </c>
      <c r="E5" s="12"/>
      <c r="F5" s="17">
        <v>37500</v>
      </c>
    </row>
    <row r="6" spans="1:10" ht="26.4">
      <c r="A6" s="10">
        <v>2</v>
      </c>
      <c r="B6" s="11" t="s">
        <v>10</v>
      </c>
      <c r="C6" s="12"/>
      <c r="D6" s="10" t="s">
        <v>9</v>
      </c>
      <c r="E6" s="12"/>
      <c r="F6" s="17">
        <v>12500</v>
      </c>
      <c r="J6" s="22">
        <f>F5+F6</f>
        <v>50000</v>
      </c>
    </row>
    <row r="7" spans="1:10">
      <c r="A7" s="4"/>
      <c r="B7" s="5" t="s">
        <v>11</v>
      </c>
      <c r="C7" s="13"/>
      <c r="D7" s="4"/>
      <c r="E7" s="13"/>
      <c r="F7" s="18">
        <f>SUM(F5:F6)</f>
        <v>50000</v>
      </c>
    </row>
    <row r="8" spans="1:10">
      <c r="A8" s="10"/>
      <c r="B8" s="11"/>
      <c r="C8" s="12"/>
      <c r="D8" s="10"/>
      <c r="E8" s="12"/>
      <c r="F8" s="12"/>
    </row>
    <row r="9" spans="1:10">
      <c r="A9" s="7" t="s">
        <v>12</v>
      </c>
      <c r="B9" s="24" t="s">
        <v>13</v>
      </c>
      <c r="C9" s="24"/>
      <c r="D9" s="24"/>
      <c r="E9" s="10"/>
      <c r="F9" s="10"/>
    </row>
    <row r="10" spans="1:10" ht="26.4">
      <c r="A10" s="4" t="s">
        <v>2</v>
      </c>
      <c r="B10" s="5" t="s">
        <v>3</v>
      </c>
      <c r="C10" s="4" t="s">
        <v>4</v>
      </c>
      <c r="D10" s="4" t="s">
        <v>5</v>
      </c>
      <c r="E10" s="4" t="s">
        <v>6</v>
      </c>
      <c r="F10" s="7" t="s">
        <v>14</v>
      </c>
    </row>
    <row r="11" spans="1:10">
      <c r="A11" s="10">
        <v>1</v>
      </c>
      <c r="B11" s="11" t="s">
        <v>15</v>
      </c>
      <c r="C11" s="10">
        <v>110</v>
      </c>
      <c r="D11" s="10" t="s">
        <v>16</v>
      </c>
      <c r="E11" s="14">
        <v>50</v>
      </c>
      <c r="F11" s="17">
        <f>C11*E11</f>
        <v>5500</v>
      </c>
    </row>
    <row r="12" spans="1:10">
      <c r="A12" s="10">
        <v>2</v>
      </c>
      <c r="B12" s="11" t="s">
        <v>17</v>
      </c>
      <c r="C12" s="10">
        <v>1120</v>
      </c>
      <c r="D12" s="10" t="s">
        <v>18</v>
      </c>
      <c r="E12" s="14">
        <v>5</v>
      </c>
      <c r="F12" s="17">
        <f>C12*E12</f>
        <v>5600</v>
      </c>
    </row>
    <row r="13" spans="1:10">
      <c r="A13" s="10">
        <v>3</v>
      </c>
      <c r="B13" s="11" t="s">
        <v>19</v>
      </c>
      <c r="C13" s="10"/>
      <c r="D13" s="10" t="s">
        <v>9</v>
      </c>
      <c r="E13" s="12"/>
      <c r="F13" s="17">
        <v>1500</v>
      </c>
      <c r="G13" s="20"/>
    </row>
    <row r="14" spans="1:10">
      <c r="A14" s="10"/>
      <c r="B14" s="6" t="s">
        <v>20</v>
      </c>
      <c r="C14" s="13"/>
      <c r="D14" s="13"/>
      <c r="E14" s="13"/>
      <c r="F14" s="16">
        <f>SUM(F11:F13)</f>
        <v>12600</v>
      </c>
      <c r="G14" s="20"/>
    </row>
    <row r="15" spans="1:10">
      <c r="A15" s="29"/>
      <c r="B15" s="30"/>
      <c r="C15" s="30"/>
      <c r="D15" s="30"/>
      <c r="E15" s="30"/>
      <c r="F15" s="31"/>
    </row>
    <row r="16" spans="1:10">
      <c r="A16" s="7" t="s">
        <v>21</v>
      </c>
      <c r="B16" s="24" t="s">
        <v>22</v>
      </c>
      <c r="C16" s="24"/>
      <c r="D16" s="24"/>
      <c r="E16" s="24"/>
      <c r="F16" s="24"/>
    </row>
    <row r="17" spans="1:8" ht="26.4">
      <c r="A17" s="4" t="s">
        <v>2</v>
      </c>
      <c r="B17" s="5" t="s">
        <v>3</v>
      </c>
      <c r="C17" s="4" t="s">
        <v>4</v>
      </c>
      <c r="D17" s="4" t="s">
        <v>5</v>
      </c>
      <c r="E17" s="4" t="s">
        <v>6</v>
      </c>
      <c r="F17" s="4" t="s">
        <v>14</v>
      </c>
      <c r="H17" s="22"/>
    </row>
    <row r="18" spans="1:8">
      <c r="A18" s="10">
        <v>1</v>
      </c>
      <c r="B18" s="11" t="s">
        <v>23</v>
      </c>
      <c r="C18" s="10">
        <v>5</v>
      </c>
      <c r="D18" s="10" t="s">
        <v>24</v>
      </c>
      <c r="E18" s="14">
        <v>5000</v>
      </c>
      <c r="F18" s="17">
        <f>C18*E18</f>
        <v>25000</v>
      </c>
    </row>
    <row r="19" spans="1:8">
      <c r="A19" s="10">
        <v>2</v>
      </c>
      <c r="B19" s="11" t="s">
        <v>25</v>
      </c>
      <c r="C19" s="10"/>
      <c r="D19" s="10"/>
      <c r="E19" s="14"/>
      <c r="F19" s="17"/>
    </row>
    <row r="20" spans="1:8">
      <c r="A20" s="10"/>
      <c r="B20" s="11" t="s">
        <v>26</v>
      </c>
      <c r="C20" s="10">
        <v>1200</v>
      </c>
      <c r="D20" s="10" t="s">
        <v>16</v>
      </c>
      <c r="E20" s="14">
        <v>35</v>
      </c>
      <c r="F20" s="17">
        <f>C20*E20</f>
        <v>42000</v>
      </c>
      <c r="H20" s="22"/>
    </row>
    <row r="21" spans="1:8">
      <c r="A21" s="10"/>
      <c r="B21" s="11" t="s">
        <v>27</v>
      </c>
      <c r="C21" s="10">
        <v>1800</v>
      </c>
      <c r="D21" s="10" t="s">
        <v>28</v>
      </c>
      <c r="E21" s="14">
        <v>12</v>
      </c>
      <c r="F21" s="17">
        <f>C21*E21</f>
        <v>21600</v>
      </c>
      <c r="G21" s="20"/>
    </row>
    <row r="22" spans="1:8">
      <c r="A22" s="10">
        <v>3</v>
      </c>
      <c r="B22" s="11" t="s">
        <v>29</v>
      </c>
      <c r="C22" s="10"/>
      <c r="D22" s="10" t="s">
        <v>9</v>
      </c>
      <c r="E22" s="10" t="s">
        <v>30</v>
      </c>
      <c r="F22" s="17">
        <v>4000</v>
      </c>
      <c r="G22" s="20"/>
    </row>
    <row r="23" spans="1:8">
      <c r="A23" s="10">
        <v>4</v>
      </c>
      <c r="B23" s="11" t="s">
        <v>50</v>
      </c>
      <c r="C23" s="10"/>
      <c r="D23" s="10"/>
      <c r="E23" s="10"/>
      <c r="F23" s="17">
        <v>5000</v>
      </c>
      <c r="H23" s="22"/>
    </row>
    <row r="24" spans="1:8">
      <c r="A24" s="10"/>
      <c r="B24" s="5" t="s">
        <v>20</v>
      </c>
      <c r="C24" s="4"/>
      <c r="D24" s="4"/>
      <c r="E24" s="4"/>
      <c r="F24" s="18">
        <f>SUM(F18:F23)</f>
        <v>97600</v>
      </c>
    </row>
    <row r="25" spans="1:8">
      <c r="A25" s="29"/>
      <c r="B25" s="30"/>
      <c r="C25" s="30"/>
      <c r="D25" s="30"/>
      <c r="E25" s="30"/>
      <c r="F25" s="31"/>
    </row>
    <row r="26" spans="1:8">
      <c r="A26" s="7" t="s">
        <v>31</v>
      </c>
      <c r="B26" s="5" t="s">
        <v>32</v>
      </c>
      <c r="C26" s="4"/>
      <c r="D26" s="4"/>
      <c r="E26" s="4"/>
      <c r="F26" s="15">
        <f>F24+F14</f>
        <v>110200</v>
      </c>
    </row>
    <row r="27" spans="1:8">
      <c r="A27" s="32"/>
      <c r="B27" s="33"/>
      <c r="C27" s="33"/>
      <c r="D27" s="33"/>
      <c r="E27" s="33"/>
      <c r="F27" s="34"/>
    </row>
    <row r="28" spans="1:8">
      <c r="A28" s="7" t="s">
        <v>33</v>
      </c>
      <c r="B28" s="5" t="s">
        <v>34</v>
      </c>
      <c r="C28" s="10"/>
      <c r="D28" s="10"/>
      <c r="E28" s="10"/>
      <c r="F28" s="10"/>
    </row>
    <row r="29" spans="1:8">
      <c r="A29" s="7" t="s">
        <v>35</v>
      </c>
      <c r="B29" s="5" t="s">
        <v>41</v>
      </c>
      <c r="C29" s="10"/>
      <c r="D29" s="10"/>
      <c r="E29" s="10"/>
      <c r="F29" s="10"/>
    </row>
    <row r="30" spans="1:8">
      <c r="A30" s="10">
        <v>1</v>
      </c>
      <c r="B30" s="11" t="s">
        <v>36</v>
      </c>
      <c r="C30" s="10">
        <v>590</v>
      </c>
      <c r="D30" s="10" t="s">
        <v>16</v>
      </c>
      <c r="E30" s="14">
        <v>150</v>
      </c>
      <c r="F30" s="14">
        <f>150*C30</f>
        <v>88500</v>
      </c>
    </row>
    <row r="31" spans="1:8">
      <c r="A31" s="10"/>
      <c r="B31" s="25" t="s">
        <v>37</v>
      </c>
      <c r="C31" s="25"/>
      <c r="D31" s="25"/>
      <c r="E31" s="10"/>
      <c r="F31" s="10"/>
    </row>
    <row r="32" spans="1:8">
      <c r="A32" s="29"/>
      <c r="B32" s="30"/>
      <c r="C32" s="30"/>
      <c r="D32" s="30"/>
      <c r="E32" s="30"/>
      <c r="F32" s="31"/>
    </row>
    <row r="33" spans="1:9">
      <c r="A33" s="7" t="s">
        <v>38</v>
      </c>
      <c r="B33" s="5" t="s">
        <v>42</v>
      </c>
      <c r="C33" s="10"/>
      <c r="D33" s="10"/>
      <c r="E33" s="10"/>
      <c r="F33" s="10"/>
    </row>
    <row r="34" spans="1:9" ht="26.4">
      <c r="A34" s="10">
        <v>1</v>
      </c>
      <c r="B34" s="11" t="s">
        <v>43</v>
      </c>
      <c r="C34" s="10">
        <v>600</v>
      </c>
      <c r="D34" s="10" t="s">
        <v>16</v>
      </c>
      <c r="E34" s="14">
        <v>350</v>
      </c>
      <c r="F34" s="14">
        <f>C34*350</f>
        <v>210000</v>
      </c>
    </row>
    <row r="35" spans="1:9">
      <c r="A35" s="4" t="s">
        <v>44</v>
      </c>
      <c r="B35" s="5" t="s">
        <v>45</v>
      </c>
      <c r="C35" s="28" t="s">
        <v>46</v>
      </c>
      <c r="D35" s="28"/>
      <c r="E35" s="28"/>
      <c r="F35" s="14">
        <f>88500+210000</f>
        <v>298500</v>
      </c>
      <c r="H35" s="22"/>
      <c r="I35" s="22"/>
    </row>
    <row r="36" spans="1:9">
      <c r="A36" s="4" t="s">
        <v>47</v>
      </c>
      <c r="B36" s="5" t="s">
        <v>48</v>
      </c>
      <c r="C36" s="28" t="s">
        <v>53</v>
      </c>
      <c r="D36" s="28"/>
      <c r="E36" s="28"/>
      <c r="F36" s="14">
        <f>F35-F26</f>
        <v>188300</v>
      </c>
    </row>
    <row r="37" spans="1:9">
      <c r="A37" s="8"/>
      <c r="B37" s="9"/>
      <c r="C37" s="3"/>
      <c r="D37" s="3"/>
      <c r="E37" s="3"/>
      <c r="F37" s="3"/>
    </row>
    <row r="38" spans="1:9">
      <c r="A38" s="21" t="s">
        <v>51</v>
      </c>
      <c r="B38" s="9"/>
      <c r="C38" s="19"/>
      <c r="D38" s="19"/>
      <c r="E38" s="19"/>
      <c r="F38" s="19"/>
    </row>
    <row r="39" spans="1:9" ht="5.4" customHeight="1">
      <c r="A39" s="8"/>
      <c r="B39" s="9"/>
      <c r="C39" s="19"/>
      <c r="D39" s="19"/>
      <c r="E39" s="19"/>
      <c r="F39" s="19"/>
    </row>
    <row r="40" spans="1:9">
      <c r="A40" s="3"/>
      <c r="B40" s="3"/>
      <c r="C40" s="26" t="s">
        <v>39</v>
      </c>
      <c r="D40" s="26"/>
      <c r="E40" s="26"/>
      <c r="F40" s="26"/>
    </row>
    <row r="41" spans="1:9" ht="24.75" customHeight="1">
      <c r="A41" s="3"/>
      <c r="B41" s="2"/>
      <c r="C41" s="3"/>
      <c r="D41" s="3"/>
      <c r="E41" s="3"/>
      <c r="F41" s="3"/>
    </row>
    <row r="42" spans="1:9">
      <c r="A42" s="3"/>
      <c r="B42" s="2"/>
      <c r="C42" s="3"/>
      <c r="D42" s="3"/>
      <c r="E42" s="3"/>
      <c r="F42" s="3"/>
    </row>
    <row r="43" spans="1:9">
      <c r="A43" s="3"/>
      <c r="B43" s="2"/>
      <c r="C43" s="26" t="s">
        <v>40</v>
      </c>
      <c r="D43" s="26"/>
      <c r="E43" s="26"/>
      <c r="F43" s="26"/>
    </row>
    <row r="44" spans="1:9" ht="20.25" customHeight="1">
      <c r="A44" s="3"/>
      <c r="B44" s="2"/>
      <c r="C44" s="26"/>
      <c r="D44" s="26"/>
      <c r="E44" s="26"/>
      <c r="F44" s="26"/>
    </row>
    <row r="45" spans="1:9" ht="6.75" customHeight="1">
      <c r="A45" s="3"/>
      <c r="B45" s="2"/>
      <c r="C45" s="26"/>
      <c r="D45" s="26"/>
      <c r="E45" s="26"/>
      <c r="F45" s="26"/>
    </row>
  </sheetData>
  <mergeCells count="13">
    <mergeCell ref="C43:F45"/>
    <mergeCell ref="C35:E35"/>
    <mergeCell ref="C36:E36"/>
    <mergeCell ref="A15:F15"/>
    <mergeCell ref="A25:F25"/>
    <mergeCell ref="A32:F32"/>
    <mergeCell ref="A27:F27"/>
    <mergeCell ref="A1:F1"/>
    <mergeCell ref="B9:D9"/>
    <mergeCell ref="B16:F16"/>
    <mergeCell ref="B31:D31"/>
    <mergeCell ref="C40:F40"/>
    <mergeCell ref="A2:F2"/>
  </mergeCells>
  <pageMargins left="0.25" right="0.25" top="0.45" bottom="0.33" header="0.3" footer="0.26"/>
  <pageSetup paperSize="9" scale="95" orientation="portrait" r:id="rId1"/>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4.4"/>
  <sheetData/>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4.4"/>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Sheet1</vt:lpstr>
      <vt:lpstr>Sheet2</vt:lpstr>
      <vt:lpstr>Sheet3</vt:lpstr>
      <vt:lpstr>Sheet1!Print_Area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INFORMATION</cp:lastModifiedBy>
  <cp:lastPrinted>2025-03-29T06:48:46Z</cp:lastPrinted>
  <dcterms:created xsi:type="dcterms:W3CDTF">2023-06-27T10:44:39Z</dcterms:created>
  <dcterms:modified xsi:type="dcterms:W3CDTF">2025-03-29T08:14:22Z</dcterms:modified>
</cp:coreProperties>
</file>